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Situación Económico-Financiera" sheetId="1" r:id="rId1"/>
  </sheets>
  <definedNames>
    <definedName name="_xlnm.Print_Area" localSheetId="0">'Situación Económico-Financiera'!$A$1:$J$114</definedName>
  </definedNames>
  <calcPr calcId="124519"/>
  <fileRecoveryPr repairLoad="1"/>
</workbook>
</file>

<file path=xl/calcChain.xml><?xml version="1.0" encoding="utf-8"?>
<calcChain xmlns="http://schemas.openxmlformats.org/spreadsheetml/2006/main">
  <c r="E100" i="1"/>
  <c r="J91"/>
  <c r="H73"/>
  <c r="G73"/>
  <c r="F73"/>
  <c r="E73"/>
  <c r="D73"/>
  <c r="E21"/>
  <c r="E25" s="1"/>
  <c r="D21"/>
  <c r="C21"/>
  <c r="C17"/>
  <c r="D17"/>
  <c r="E17"/>
  <c r="E84"/>
  <c r="J85"/>
  <c r="J104" l="1"/>
  <c r="J108" s="1"/>
  <c r="J81"/>
  <c r="J89" s="1"/>
  <c r="H77" l="1"/>
  <c r="H78" s="1"/>
  <c r="G77"/>
  <c r="G78" s="1"/>
  <c r="F77"/>
  <c r="F78" s="1"/>
  <c r="E77"/>
  <c r="E78" s="1"/>
  <c r="D77"/>
  <c r="D78" s="1"/>
  <c r="H36"/>
  <c r="H39" s="1"/>
  <c r="G36"/>
  <c r="G39" s="1"/>
  <c r="F36"/>
  <c r="F39" s="1"/>
  <c r="E36"/>
  <c r="E39" s="1"/>
  <c r="D36"/>
  <c r="D39" s="1"/>
  <c r="J21"/>
  <c r="J20"/>
  <c r="J15"/>
  <c r="D25"/>
  <c r="C25"/>
  <c r="J23" l="1"/>
  <c r="E103"/>
</calcChain>
</file>

<file path=xl/sharedStrings.xml><?xml version="1.0" encoding="utf-8"?>
<sst xmlns="http://schemas.openxmlformats.org/spreadsheetml/2006/main" count="150" uniqueCount="134">
  <si>
    <t>Lezama</t>
  </si>
  <si>
    <t>R.A.F.A.M.</t>
  </si>
  <si>
    <t xml:space="preserve">SITUACIÓN ECONÓMICO-FINANCIERA </t>
  </si>
  <si>
    <t>Evolución de los Recursos</t>
  </si>
  <si>
    <t>Vigente</t>
  </si>
  <si>
    <t>Devengado</t>
  </si>
  <si>
    <t>Percibido</t>
  </si>
  <si>
    <t>1. Presupuestarios</t>
  </si>
  <si>
    <t>Ingresos corrientes</t>
  </si>
  <si>
    <t>Recursos de capital</t>
  </si>
  <si>
    <t>Fuentes Financieras</t>
  </si>
  <si>
    <t>Total</t>
  </si>
  <si>
    <t>De libre disponibilidad</t>
  </si>
  <si>
    <t>Afectados</t>
  </si>
  <si>
    <t>2. Extrapresupuestarios</t>
  </si>
  <si>
    <t>Total General (1+2)</t>
  </si>
  <si>
    <t>Cuenta Ahorro Inversión Financiamiento</t>
  </si>
  <si>
    <t>I. INGRESOS CORRIENTES</t>
  </si>
  <si>
    <t>II. GASTOS CORRIENTES</t>
  </si>
  <si>
    <t>IV. RECURSOS DE CAPITAL</t>
  </si>
  <si>
    <t>V. GASTOS DE CAPITAL</t>
  </si>
  <si>
    <t>VI. INGRESOS TOTALES</t>
  </si>
  <si>
    <t>VII. GASTOS TOTALES</t>
  </si>
  <si>
    <t>IX. FUENTES FINANCIERAS</t>
  </si>
  <si>
    <t>X. APLICACIONES FINANCIERAS</t>
  </si>
  <si>
    <t>Evolución de Gastos por Objeto</t>
  </si>
  <si>
    <t>Preventivo</t>
  </si>
  <si>
    <t>Compromiso</t>
  </si>
  <si>
    <t>Pagado</t>
  </si>
  <si>
    <t>Gastos en personal</t>
  </si>
  <si>
    <t>Bienes de consumo</t>
  </si>
  <si>
    <t>Servicios no personales</t>
  </si>
  <si>
    <t>Bienes de uso</t>
  </si>
  <si>
    <t>Transferencias</t>
  </si>
  <si>
    <t>Servicio de la deuda y disminución de otros pasivos</t>
  </si>
  <si>
    <t>Evolución de Gastos por Programa</t>
  </si>
  <si>
    <t>Departamento Ejecutivo</t>
  </si>
  <si>
    <t>1110122000 - 26 Policía Comunal</t>
  </si>
  <si>
    <t>1110122000 - 31 Defensa Civil</t>
  </si>
  <si>
    <t>1110124000 - 43 Servicios Rurales</t>
  </si>
  <si>
    <t>1110124000 - 44 Servicios Urbanos</t>
  </si>
  <si>
    <t>1110124000 - 45 Cementerio Municiapal</t>
  </si>
  <si>
    <t>Actividades Centrales</t>
  </si>
  <si>
    <t>Partidas no asignables a programas</t>
  </si>
  <si>
    <t>Total Departamento Ejecutivo</t>
  </si>
  <si>
    <t>H.C.D.</t>
  </si>
  <si>
    <t>Total H.C.D.</t>
  </si>
  <si>
    <t>Total General</t>
  </si>
  <si>
    <t>Movimientos de Tesorería</t>
  </si>
  <si>
    <t>Importe</t>
  </si>
  <si>
    <t>Saldo Inicial:</t>
  </si>
  <si>
    <t>Ingresos del Período:</t>
  </si>
  <si>
    <t>Gastos del Período:</t>
  </si>
  <si>
    <t>Saldo final:</t>
  </si>
  <si>
    <t>Demostración del Saldo</t>
  </si>
  <si>
    <t>Total Disponibilidades:</t>
  </si>
  <si>
    <t xml:space="preserve">Saldo </t>
  </si>
  <si>
    <t>100000000</t>
  </si>
  <si>
    <t>ACTIVO</t>
  </si>
  <si>
    <t>110000000</t>
  </si>
  <si>
    <t>ACTIVO CORRIENTE</t>
  </si>
  <si>
    <t>120000000</t>
  </si>
  <si>
    <t>ACTIVO NO CORRIENTE</t>
  </si>
  <si>
    <t>200000000</t>
  </si>
  <si>
    <t>PASIVO</t>
  </si>
  <si>
    <t>210000000</t>
  </si>
  <si>
    <t>PASIVO CORRIENTE</t>
  </si>
  <si>
    <t>220000000</t>
  </si>
  <si>
    <t>PASIVO NO CORRIENTE</t>
  </si>
  <si>
    <t>300000000</t>
  </si>
  <si>
    <t>PATRIMONIO</t>
  </si>
  <si>
    <t>310000000</t>
  </si>
  <si>
    <t>PATRIMONIO PUBLICO</t>
  </si>
  <si>
    <t>311000000</t>
  </si>
  <si>
    <t>Capital fiscal</t>
  </si>
  <si>
    <t>312000000</t>
  </si>
  <si>
    <t>Resultados de la cuenta corriente</t>
  </si>
  <si>
    <t>312100000</t>
  </si>
  <si>
    <t>Resultados de ejercicios anteriores</t>
  </si>
  <si>
    <t>312200000</t>
  </si>
  <si>
    <t>Resultado del ejercicio</t>
  </si>
  <si>
    <t>312300000</t>
  </si>
  <si>
    <t>Resultados afectados a construcción de bienes de dominio público</t>
  </si>
  <si>
    <t xml:space="preserve">Resultado Artículo 44  </t>
  </si>
  <si>
    <t>Recursos Corrientes y de Capital PERCIBIDO</t>
  </si>
  <si>
    <t>Gastos Corrientes y de Capital DEVENGADO</t>
  </si>
  <si>
    <t>RESULTADO DEL ART. 43</t>
  </si>
  <si>
    <t>Saldos de Caja y Bancos al cierre del ejercicio anterior (Recursos Ordinarios)</t>
  </si>
  <si>
    <t>Servicios de la deuda</t>
  </si>
  <si>
    <t>RESULTADO DEL ART. 44</t>
  </si>
  <si>
    <t>III- AHORRO CORRIENTE: (I-II)</t>
  </si>
  <si>
    <t>VIII. RESULTADO FINANCIERO (VI - VII)</t>
  </si>
  <si>
    <t>Estado de Situación Patrimonial</t>
  </si>
  <si>
    <t>1110126000 - 60 Hospital Municipal F. Quijano</t>
  </si>
  <si>
    <t>1110126000 - 61 Centros de Atención Primaria de salud</t>
  </si>
  <si>
    <t>1110126000 - 62 Geriatrico Municipal</t>
  </si>
  <si>
    <t>1110127000 - 72 Envíon</t>
  </si>
  <si>
    <t>1110126000 - 64 Zoonosis Municipal</t>
  </si>
  <si>
    <t>CAJA</t>
  </si>
  <si>
    <t>Rec. Ordinarios- ** 50.139/8</t>
  </si>
  <si>
    <t>Pami Hospital 019100160/34</t>
  </si>
  <si>
    <t>Fort. Planes Soc. y San Med. Amb- ** 50.145/9</t>
  </si>
  <si>
    <t>Saneamiento Ambiental. ** 50.146/6</t>
  </si>
  <si>
    <t>Mant. caminos de tierra y O.Viales ** 50.147/3</t>
  </si>
  <si>
    <t>Policia Comunal ** 50.172/5</t>
  </si>
  <si>
    <t>Plan Nacer. ** 50.149/7</t>
  </si>
  <si>
    <t>Copartic. Fdo.Educativo ** 50.183/1</t>
  </si>
  <si>
    <t>Fdo Infra.Munic. 50303/5</t>
  </si>
  <si>
    <t>Cuenta Terceros. ** 50.141/1</t>
  </si>
  <si>
    <t>1110126000 - 65 CAPS Dra. Grierson</t>
  </si>
  <si>
    <t>DEPORTES ** 50.176/3</t>
  </si>
  <si>
    <t>Compensación por desc. Practicados a reintegrar</t>
  </si>
  <si>
    <t>Compensación Retenciones</t>
  </si>
  <si>
    <t>Memoria General Anual: en cumplimiento con el artículo 165 Ap. 6) de la Ley Orgánica de las Municipalidades, se informa la situación Económica Financiera del Municipio, correspondiente al año 2026. 1° Semestre</t>
  </si>
  <si>
    <t>Del 01/01/2026 al 30/06/2026</t>
  </si>
  <si>
    <t>Ejercicio: 2026</t>
  </si>
  <si>
    <t>1110122000 - 23 Juzgado de Faltas</t>
  </si>
  <si>
    <t>1110122000 - 24 Sub. Sec. de Seguridad</t>
  </si>
  <si>
    <t>1110122000 - 25 Prensa y Comunicación Institucional</t>
  </si>
  <si>
    <t>1110124000 - 41 Obras Publicas</t>
  </si>
  <si>
    <t>1110127000 - 30 Políticas Sociales</t>
  </si>
  <si>
    <t>1110127000 - 31 Club de Día</t>
  </si>
  <si>
    <t>1110127000 - 32 Producción y Empleo</t>
  </si>
  <si>
    <t>1110127000 - 33 Politicas de Genero</t>
  </si>
  <si>
    <t>1110127000 - 34 Coord. del Servicio Local</t>
  </si>
  <si>
    <t>1110127000 - 35 Centro Integrador Comunitario</t>
  </si>
  <si>
    <t>1110127000 - 36 Discapacidad</t>
  </si>
  <si>
    <t>1110127000 - 37 Centro de Primeras Infancias</t>
  </si>
  <si>
    <t>1110127000 - 70 Sub. Sec. Promoción del Deporte y Juventud</t>
  </si>
  <si>
    <t>1110127000 - 71 Sub. Sec. de Cultura y Prom Turistica</t>
  </si>
  <si>
    <t>1110129000 - 21 Asuntos Legales. OMIC</t>
  </si>
  <si>
    <t>1110129000 - 22 Despacho</t>
  </si>
  <si>
    <t>1110129000 - 30 Sub. Sec. de Personal</t>
  </si>
  <si>
    <t>Prov. FCI Raices Ahorro. Cta N° 9955/0</t>
  </si>
</sst>
</file>

<file path=xl/styles.xml><?xml version="1.0" encoding="utf-8"?>
<styleSheet xmlns="http://schemas.openxmlformats.org/spreadsheetml/2006/main">
  <numFmts count="2">
    <numFmt numFmtId="164" formatCode="#,##0.00_);\-#,##0.00"/>
    <numFmt numFmtId="165" formatCode="#,##0.00_ ;\-#,##0.00\ "/>
  </numFmts>
  <fonts count="11">
    <font>
      <sz val="10"/>
      <color indexed="8"/>
      <name val="MS Sans Serif"/>
    </font>
    <font>
      <b/>
      <sz val="12"/>
      <name val="Arial"/>
      <family val="2"/>
    </font>
    <font>
      <b/>
      <sz val="11.05"/>
      <name val="Arial"/>
      <family val="2"/>
    </font>
    <font>
      <b/>
      <sz val="9"/>
      <name val="Arial"/>
      <family val="2"/>
    </font>
    <font>
      <b/>
      <sz val="6.95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.95"/>
      <name val="Arial"/>
      <family val="2"/>
    </font>
    <font>
      <sz val="10"/>
      <name val="MS Sans Serif"/>
      <family val="2"/>
    </font>
    <font>
      <sz val="9.85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 applyNumberFormat="1" applyFill="1" applyBorder="1" applyAlignment="1" applyProtection="1"/>
    <xf numFmtId="164" fontId="4" fillId="0" borderId="0" xfId="0" applyNumberFormat="1" applyFont="1" applyAlignment="1">
      <alignment horizontal="right" vertical="center"/>
    </xf>
    <xf numFmtId="0" fontId="6" fillId="0" borderId="0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5" fontId="6" fillId="0" borderId="0" xfId="0" applyNumberFormat="1" applyFont="1" applyFill="1" applyBorder="1" applyAlignment="1" applyProtection="1"/>
    <xf numFmtId="164" fontId="5" fillId="0" borderId="17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7" fillId="0" borderId="0" xfId="0" applyNumberFormat="1" applyFont="1" applyFill="1" applyBorder="1" applyAlignment="1" applyProtection="1"/>
    <xf numFmtId="0" fontId="5" fillId="0" borderId="6" xfId="0" applyFont="1" applyBorder="1" applyAlignment="1">
      <alignment vertical="center"/>
    </xf>
    <xf numFmtId="164" fontId="5" fillId="0" borderId="18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6" fillId="0" borderId="30" xfId="0" applyNumberFormat="1" applyFont="1" applyFill="1" applyBorder="1" applyAlignment="1" applyProtection="1">
      <alignment horizontal="left"/>
    </xf>
    <xf numFmtId="0" fontId="6" fillId="0" borderId="31" xfId="0" applyNumberFormat="1" applyFont="1" applyFill="1" applyBorder="1" applyAlignment="1" applyProtection="1">
      <alignment horizontal="left"/>
    </xf>
    <xf numFmtId="0" fontId="5" fillId="0" borderId="32" xfId="0" applyNumberFormat="1" applyFont="1" applyFill="1" applyBorder="1" applyAlignment="1" applyProtection="1"/>
    <xf numFmtId="164" fontId="3" fillId="0" borderId="18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0" borderId="7" xfId="0" applyNumberFormat="1" applyFont="1" applyFill="1" applyBorder="1" applyAlignment="1" applyProtection="1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5" xfId="0" applyNumberFormat="1" applyFont="1" applyFill="1" applyBorder="1" applyAlignment="1" applyProtection="1"/>
    <xf numFmtId="0" fontId="5" fillId="0" borderId="3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  <xf numFmtId="164" fontId="3" fillId="0" borderId="10" xfId="0" applyNumberFormat="1" applyFont="1" applyBorder="1" applyAlignment="1">
      <alignment horizontal="right" vertical="center"/>
    </xf>
    <xf numFmtId="0" fontId="5" fillId="0" borderId="20" xfId="0" applyNumberFormat="1" applyFont="1" applyFill="1" applyBorder="1" applyAlignment="1" applyProtection="1"/>
    <xf numFmtId="0" fontId="5" fillId="0" borderId="16" xfId="0" applyFont="1" applyBorder="1" applyAlignment="1">
      <alignment vertical="center"/>
    </xf>
    <xf numFmtId="164" fontId="3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5" fillId="0" borderId="21" xfId="0" applyNumberFormat="1" applyFont="1" applyFill="1" applyBorder="1" applyAlignment="1" applyProtection="1"/>
    <xf numFmtId="0" fontId="8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4" fontId="5" fillId="0" borderId="16" xfId="0" applyNumberFormat="1" applyFont="1" applyFill="1" applyBorder="1" applyAlignment="1" applyProtection="1"/>
    <xf numFmtId="4" fontId="5" fillId="0" borderId="21" xfId="0" applyNumberFormat="1" applyFont="1" applyFill="1" applyBorder="1" applyAlignment="1" applyProtection="1"/>
    <xf numFmtId="4" fontId="5" fillId="0" borderId="16" xfId="0" applyNumberFormat="1" applyFont="1" applyBorder="1" applyAlignment="1">
      <alignment vertical="center"/>
    </xf>
    <xf numFmtId="4" fontId="5" fillId="0" borderId="5" xfId="0" applyNumberFormat="1" applyFont="1" applyFill="1" applyBorder="1" applyAlignment="1" applyProtection="1"/>
    <xf numFmtId="4" fontId="3" fillId="0" borderId="16" xfId="0" applyNumberFormat="1" applyFont="1" applyFill="1" applyBorder="1" applyAlignment="1" applyProtection="1"/>
    <xf numFmtId="4" fontId="3" fillId="0" borderId="18" xfId="0" applyNumberFormat="1" applyFont="1" applyFill="1" applyBorder="1" applyAlignment="1" applyProtection="1"/>
    <xf numFmtId="4" fontId="3" fillId="0" borderId="17" xfId="0" applyNumberFormat="1" applyFont="1" applyFill="1" applyBorder="1" applyAlignment="1" applyProtection="1"/>
    <xf numFmtId="164" fontId="8" fillId="0" borderId="0" xfId="0" applyNumberFormat="1" applyFont="1" applyAlignment="1">
      <alignment horizontal="right" vertical="center"/>
    </xf>
    <xf numFmtId="0" fontId="9" fillId="0" borderId="0" xfId="0" applyNumberFormat="1" applyFont="1" applyFill="1" applyBorder="1" applyAlignment="1" applyProtection="1"/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/>
    <xf numFmtId="0" fontId="3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6" fillId="0" borderId="6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6" fillId="0" borderId="13" xfId="0" applyNumberFormat="1" applyFont="1" applyFill="1" applyBorder="1" applyAlignment="1" applyProtection="1"/>
    <xf numFmtId="0" fontId="3" fillId="0" borderId="1" xfId="0" applyFont="1" applyBorder="1" applyAlignment="1">
      <alignment vertical="center"/>
    </xf>
    <xf numFmtId="164" fontId="5" fillId="0" borderId="16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6" fillId="0" borderId="16" xfId="0" applyNumberFormat="1" applyFont="1" applyFill="1" applyBorder="1" applyAlignment="1" applyProtection="1"/>
    <xf numFmtId="0" fontId="3" fillId="0" borderId="12" xfId="0" applyFont="1" applyBorder="1" applyAlignment="1">
      <alignment vertical="center"/>
    </xf>
    <xf numFmtId="164" fontId="3" fillId="0" borderId="14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164" fontId="5" fillId="0" borderId="21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133350</xdr:rowOff>
    </xdr:from>
    <xdr:to>
      <xdr:col>1</xdr:col>
      <xdr:colOff>1108710</xdr:colOff>
      <xdr:row>5</xdr:row>
      <xdr:rowOff>133350</xdr:rowOff>
    </xdr:to>
    <xdr:pic>
      <xdr:nvPicPr>
        <xdr:cNvPr id="102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4375" y="657225"/>
          <a:ext cx="508635" cy="476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8"/>
  <sheetViews>
    <sheetView tabSelected="1" workbookViewId="0">
      <selection activeCell="A81" sqref="A1:XFD1048576"/>
    </sheetView>
  </sheetViews>
  <sheetFormatPr baseColWidth="10" defaultRowHeight="12.75"/>
  <cols>
    <col min="1" max="1" width="1.7109375" style="2" customWidth="1"/>
    <col min="2" max="2" width="25" style="2" customWidth="1"/>
    <col min="3" max="3" width="16.5703125" style="2" customWidth="1"/>
    <col min="4" max="4" width="16" style="2" customWidth="1"/>
    <col min="5" max="5" width="18.42578125" style="2" bestFit="1" customWidth="1"/>
    <col min="6" max="6" width="15.85546875" style="2" bestFit="1" customWidth="1"/>
    <col min="7" max="7" width="15.28515625" style="2" customWidth="1"/>
    <col min="8" max="8" width="15.85546875" style="2" customWidth="1"/>
    <col min="9" max="9" width="15.7109375" style="2" customWidth="1"/>
    <col min="10" max="10" width="15.28515625" style="2" customWidth="1"/>
    <col min="11" max="12" width="14.28515625" style="2" bestFit="1" customWidth="1"/>
    <col min="13" max="58" width="11.42578125" style="2"/>
    <col min="59" max="59" width="12.5703125" style="2" bestFit="1" customWidth="1"/>
    <col min="60" max="60" width="11.42578125" style="2"/>
    <col min="61" max="61" width="12.5703125" style="2" bestFit="1" customWidth="1"/>
    <col min="62" max="62" width="11.42578125" style="2"/>
    <col min="63" max="63" width="12.5703125" style="2" bestFit="1" customWidth="1"/>
    <col min="64" max="16384" width="11.42578125" style="2"/>
  </cols>
  <sheetData>
    <row r="1" spans="2:12" ht="24" customHeight="1">
      <c r="B1" s="101" t="s">
        <v>113</v>
      </c>
      <c r="C1" s="101"/>
      <c r="D1" s="101"/>
      <c r="E1" s="101"/>
      <c r="F1" s="101"/>
      <c r="G1" s="101"/>
      <c r="H1" s="101"/>
      <c r="I1" s="101"/>
      <c r="J1" s="101"/>
    </row>
    <row r="2" spans="2:12" ht="17.25" customHeight="1" thickBot="1">
      <c r="B2" s="102"/>
      <c r="C2" s="102"/>
      <c r="D2" s="102"/>
      <c r="E2" s="102"/>
      <c r="F2" s="102"/>
      <c r="G2" s="102"/>
      <c r="H2" s="102"/>
      <c r="I2" s="102"/>
      <c r="J2" s="102"/>
    </row>
    <row r="3" spans="2:12">
      <c r="B3" s="50"/>
      <c r="C3" s="51"/>
      <c r="D3" s="51"/>
      <c r="E3" s="51"/>
      <c r="F3" s="51"/>
      <c r="G3" s="51"/>
      <c r="H3" s="51"/>
      <c r="I3" s="51"/>
      <c r="J3" s="52"/>
      <c r="K3" s="3"/>
    </row>
    <row r="4" spans="2:12" ht="15.75">
      <c r="B4" s="106" t="s">
        <v>1</v>
      </c>
      <c r="C4" s="107"/>
      <c r="D4" s="107"/>
      <c r="E4" s="107"/>
      <c r="F4" s="107"/>
      <c r="G4" s="107"/>
      <c r="H4" s="107"/>
      <c r="I4" s="107"/>
      <c r="J4" s="108"/>
      <c r="K4" s="3"/>
    </row>
    <row r="5" spans="2:12" ht="9" customHeight="1">
      <c r="B5" s="3"/>
      <c r="J5" s="53"/>
      <c r="K5" s="3"/>
    </row>
    <row r="6" spans="2:12" ht="15" customHeight="1">
      <c r="B6" s="106" t="s">
        <v>2</v>
      </c>
      <c r="C6" s="107"/>
      <c r="D6" s="107"/>
      <c r="E6" s="107"/>
      <c r="F6" s="107"/>
      <c r="G6" s="107"/>
      <c r="H6" s="107"/>
      <c r="I6" s="107"/>
      <c r="J6" s="108"/>
      <c r="K6" s="22"/>
      <c r="L6" s="23"/>
    </row>
    <row r="7" spans="2:12">
      <c r="B7" s="54" t="s">
        <v>0</v>
      </c>
      <c r="J7" s="53"/>
      <c r="K7" s="3"/>
    </row>
    <row r="8" spans="2:12" ht="15.75" customHeight="1">
      <c r="B8" s="109" t="s">
        <v>114</v>
      </c>
      <c r="C8" s="110"/>
      <c r="D8" s="110"/>
      <c r="E8" s="110"/>
      <c r="F8" s="110"/>
      <c r="G8" s="110"/>
      <c r="H8" s="110"/>
      <c r="I8" s="110"/>
      <c r="J8" s="111"/>
      <c r="K8" s="24"/>
      <c r="L8" s="25"/>
    </row>
    <row r="9" spans="2:12" ht="17.25" customHeight="1">
      <c r="B9" s="3"/>
      <c r="F9" s="55"/>
      <c r="J9" s="56" t="s">
        <v>115</v>
      </c>
      <c r="K9" s="3"/>
    </row>
    <row r="10" spans="2:12" ht="9" customHeight="1" thickBot="1">
      <c r="B10" s="57"/>
      <c r="C10" s="4"/>
      <c r="D10" s="4"/>
      <c r="E10" s="4"/>
      <c r="F10" s="4"/>
      <c r="G10" s="4"/>
      <c r="H10" s="4"/>
      <c r="I10" s="4"/>
      <c r="J10" s="58"/>
      <c r="K10" s="3"/>
    </row>
    <row r="11" spans="2:12" ht="8.25" customHeight="1" thickBot="1"/>
    <row r="12" spans="2:12" ht="13.5" thickBot="1">
      <c r="B12" s="59" t="s">
        <v>3</v>
      </c>
      <c r="C12" s="60" t="s">
        <v>4</v>
      </c>
      <c r="D12" s="60" t="s">
        <v>5</v>
      </c>
      <c r="E12" s="5" t="s">
        <v>6</v>
      </c>
      <c r="G12" s="59" t="s">
        <v>16</v>
      </c>
      <c r="H12" s="61"/>
      <c r="I12" s="61"/>
      <c r="J12" s="5" t="s">
        <v>49</v>
      </c>
    </row>
    <row r="13" spans="2:12" ht="13.5" customHeight="1">
      <c r="B13" s="62" t="s">
        <v>7</v>
      </c>
      <c r="C13" s="26"/>
      <c r="D13" s="26"/>
      <c r="E13" s="27"/>
      <c r="G13" s="6" t="s">
        <v>17</v>
      </c>
      <c r="J13" s="9">
        <v>4935552783.4200001</v>
      </c>
    </row>
    <row r="14" spans="2:12">
      <c r="B14" s="6" t="s">
        <v>8</v>
      </c>
      <c r="C14" s="63">
        <v>10636784529.459999</v>
      </c>
      <c r="D14" s="63">
        <v>4021803712.0300002</v>
      </c>
      <c r="E14" s="64">
        <v>4935552783.4200001</v>
      </c>
      <c r="G14" s="6" t="s">
        <v>18</v>
      </c>
      <c r="J14" s="9">
        <v>4843064347.96</v>
      </c>
    </row>
    <row r="15" spans="2:12">
      <c r="B15" s="6" t="s">
        <v>9</v>
      </c>
      <c r="C15" s="63">
        <v>21037423.850000001</v>
      </c>
      <c r="D15" s="63">
        <v>2319076.67</v>
      </c>
      <c r="E15" s="64">
        <v>2319076.67</v>
      </c>
      <c r="G15" s="7" t="s">
        <v>90</v>
      </c>
      <c r="H15" s="11"/>
      <c r="I15" s="11"/>
      <c r="J15" s="10">
        <f>+J13-J14</f>
        <v>92488435.460000038</v>
      </c>
    </row>
    <row r="16" spans="2:12">
      <c r="B16" s="6" t="s">
        <v>10</v>
      </c>
      <c r="C16" s="63">
        <v>264469705.84</v>
      </c>
      <c r="D16" s="63"/>
      <c r="E16" s="64"/>
      <c r="G16" s="6"/>
      <c r="J16" s="9"/>
    </row>
    <row r="17" spans="2:12">
      <c r="B17" s="7" t="s">
        <v>11</v>
      </c>
      <c r="C17" s="65">
        <f>SUM(C14:C16)</f>
        <v>10922291659.15</v>
      </c>
      <c r="D17" s="65">
        <f>SUM(D14:D16)</f>
        <v>4024122788.7000003</v>
      </c>
      <c r="E17" s="66">
        <f>SUM(E14:E16)</f>
        <v>4937871860.0900002</v>
      </c>
      <c r="G17" s="6" t="s">
        <v>19</v>
      </c>
      <c r="J17" s="9">
        <v>2319076.67</v>
      </c>
    </row>
    <row r="18" spans="2:12">
      <c r="B18" s="6"/>
      <c r="C18" s="63"/>
      <c r="D18" s="63"/>
      <c r="E18" s="64"/>
      <c r="G18" s="6" t="s">
        <v>20</v>
      </c>
      <c r="J18" s="9">
        <v>42321163.880000003</v>
      </c>
    </row>
    <row r="19" spans="2:12">
      <c r="B19" s="6" t="s">
        <v>12</v>
      </c>
      <c r="C19" s="63">
        <v>9645309922.25</v>
      </c>
      <c r="D19" s="63">
        <v>3588378857.8299999</v>
      </c>
      <c r="E19" s="64">
        <v>4502127929.2200003</v>
      </c>
      <c r="G19" s="6"/>
      <c r="J19" s="9"/>
    </row>
    <row r="20" spans="2:12">
      <c r="B20" s="6" t="s">
        <v>13</v>
      </c>
      <c r="C20" s="63">
        <v>1276981736.9000001</v>
      </c>
      <c r="D20" s="63">
        <v>435743930.87</v>
      </c>
      <c r="E20" s="64">
        <v>435743930.87</v>
      </c>
      <c r="G20" s="6" t="s">
        <v>21</v>
      </c>
      <c r="J20" s="9">
        <f>+J13+J17</f>
        <v>4937871860.0900002</v>
      </c>
    </row>
    <row r="21" spans="2:12">
      <c r="B21" s="7" t="s">
        <v>11</v>
      </c>
      <c r="C21" s="65">
        <f>SUM(C19:C20)</f>
        <v>10922291659.15</v>
      </c>
      <c r="D21" s="65">
        <f>SUM(D19:D20)</f>
        <v>4024122788.6999998</v>
      </c>
      <c r="E21" s="66">
        <f>SUM(E19:E20)</f>
        <v>4937871860.0900002</v>
      </c>
      <c r="G21" s="6" t="s">
        <v>22</v>
      </c>
      <c r="J21" s="9">
        <f>+J14+J18</f>
        <v>4885385511.8400002</v>
      </c>
    </row>
    <row r="22" spans="2:12">
      <c r="B22" s="7"/>
      <c r="C22" s="28"/>
      <c r="D22" s="28"/>
      <c r="E22" s="29"/>
      <c r="G22" s="6"/>
      <c r="J22" s="9"/>
    </row>
    <row r="23" spans="2:12">
      <c r="B23" s="7" t="s">
        <v>14</v>
      </c>
      <c r="C23" s="28"/>
      <c r="D23" s="28"/>
      <c r="E23" s="66">
        <v>624174576.44000006</v>
      </c>
      <c r="G23" s="7" t="s">
        <v>91</v>
      </c>
      <c r="H23" s="11"/>
      <c r="I23" s="11"/>
      <c r="J23" s="10">
        <f>+J20-J21</f>
        <v>52486348.25</v>
      </c>
    </row>
    <row r="24" spans="2:12" ht="13.5" thickBot="1">
      <c r="B24" s="3"/>
      <c r="C24" s="67"/>
      <c r="D24" s="67"/>
      <c r="E24" s="53"/>
      <c r="G24" s="6"/>
      <c r="J24" s="9"/>
    </row>
    <row r="25" spans="2:12" ht="13.5" thickBot="1">
      <c r="B25" s="68" t="s">
        <v>15</v>
      </c>
      <c r="C25" s="30">
        <f>+C21+C23</f>
        <v>10922291659.15</v>
      </c>
      <c r="D25" s="30">
        <f>+D21+D23</f>
        <v>4024122788.6999998</v>
      </c>
      <c r="E25" s="69">
        <f>+E21+E23</f>
        <v>5562046436.5300007</v>
      </c>
      <c r="G25" s="6" t="s">
        <v>23</v>
      </c>
      <c r="J25" s="9">
        <v>186270900.71000001</v>
      </c>
      <c r="L25" s="8"/>
    </row>
    <row r="26" spans="2:12" ht="13.5" thickBot="1">
      <c r="G26" s="12" t="s">
        <v>24</v>
      </c>
      <c r="H26" s="4"/>
      <c r="I26" s="4"/>
      <c r="J26" s="13">
        <v>238757248.96000001</v>
      </c>
      <c r="K26" s="49"/>
      <c r="L26" s="8"/>
    </row>
    <row r="27" spans="2:12" ht="9" customHeight="1" thickBot="1">
      <c r="J27" s="8"/>
    </row>
    <row r="28" spans="2:12" ht="13.5" thickBot="1">
      <c r="B28" s="91" t="s">
        <v>25</v>
      </c>
      <c r="C28" s="93"/>
      <c r="D28" s="60" t="s">
        <v>4</v>
      </c>
      <c r="E28" s="70" t="s">
        <v>26</v>
      </c>
      <c r="F28" s="71" t="s">
        <v>27</v>
      </c>
      <c r="G28" s="60" t="s">
        <v>5</v>
      </c>
      <c r="H28" s="5" t="s">
        <v>28</v>
      </c>
      <c r="J28" s="8"/>
    </row>
    <row r="29" spans="2:12">
      <c r="B29" s="94" t="s">
        <v>7</v>
      </c>
      <c r="C29" s="95"/>
      <c r="D29" s="26"/>
      <c r="E29" s="31"/>
      <c r="F29" s="72"/>
      <c r="G29" s="26"/>
      <c r="H29" s="27"/>
    </row>
    <row r="30" spans="2:12">
      <c r="B30" s="96" t="s">
        <v>29</v>
      </c>
      <c r="C30" s="97"/>
      <c r="D30" s="63">
        <v>5753391551.8999996</v>
      </c>
      <c r="E30" s="73">
        <v>0</v>
      </c>
      <c r="F30" s="32">
        <v>3206639202.6700001</v>
      </c>
      <c r="G30" s="63">
        <v>3206639202.6700001</v>
      </c>
      <c r="H30" s="64">
        <v>3206359673.7399998</v>
      </c>
    </row>
    <row r="31" spans="2:12">
      <c r="B31" s="96" t="s">
        <v>30</v>
      </c>
      <c r="C31" s="97"/>
      <c r="D31" s="63">
        <v>2168794796.29</v>
      </c>
      <c r="E31" s="73">
        <v>48349700</v>
      </c>
      <c r="F31" s="32">
        <v>872807421.76999998</v>
      </c>
      <c r="G31" s="63">
        <v>802934776.16999996</v>
      </c>
      <c r="H31" s="64">
        <v>677515461.50999999</v>
      </c>
    </row>
    <row r="32" spans="2:12">
      <c r="B32" s="96" t="s">
        <v>31</v>
      </c>
      <c r="C32" s="97"/>
      <c r="D32" s="63">
        <v>1576563029.9300001</v>
      </c>
      <c r="E32" s="73">
        <v>40652014</v>
      </c>
      <c r="F32" s="32">
        <v>932461883.25999999</v>
      </c>
      <c r="G32" s="63">
        <v>805071676.25999999</v>
      </c>
      <c r="H32" s="9">
        <v>762153052.35000002</v>
      </c>
    </row>
    <row r="33" spans="1:8">
      <c r="B33" s="96" t="s">
        <v>32</v>
      </c>
      <c r="C33" s="97"/>
      <c r="D33" s="63">
        <v>1012945399.96</v>
      </c>
      <c r="E33" s="73">
        <v>0</v>
      </c>
      <c r="F33" s="32">
        <v>36789900.520000003</v>
      </c>
      <c r="G33" s="63">
        <v>26634602.739999998</v>
      </c>
      <c r="H33" s="9">
        <v>24546322.73</v>
      </c>
    </row>
    <row r="34" spans="1:8">
      <c r="B34" s="96" t="s">
        <v>33</v>
      </c>
      <c r="C34" s="97"/>
      <c r="D34" s="63">
        <v>137066881.06999999</v>
      </c>
      <c r="E34" s="73">
        <v>0</v>
      </c>
      <c r="F34" s="32">
        <v>44105254</v>
      </c>
      <c r="G34" s="63">
        <v>44105254</v>
      </c>
      <c r="H34" s="9">
        <v>42605254</v>
      </c>
    </row>
    <row r="35" spans="1:8">
      <c r="B35" s="83" t="s">
        <v>34</v>
      </c>
      <c r="C35" s="74"/>
      <c r="D35" s="63">
        <v>273530000</v>
      </c>
      <c r="E35" s="73">
        <v>0</v>
      </c>
      <c r="F35" s="32">
        <v>238757248.96000001</v>
      </c>
      <c r="G35" s="63">
        <v>238757248.96000001</v>
      </c>
      <c r="H35" s="9">
        <v>238757248.96000001</v>
      </c>
    </row>
    <row r="36" spans="1:8">
      <c r="B36" s="88" t="s">
        <v>11</v>
      </c>
      <c r="C36" s="89"/>
      <c r="D36" s="65">
        <f>SUM(D30:D35)</f>
        <v>10922291659.149998</v>
      </c>
      <c r="E36" s="75">
        <f>SUM(E30:E35)</f>
        <v>89001714</v>
      </c>
      <c r="F36" s="65">
        <f>SUM(F30:F35)</f>
        <v>5331560911.1800003</v>
      </c>
      <c r="G36" s="65">
        <f>SUM(G30:G35)</f>
        <v>5124142760.8000002</v>
      </c>
      <c r="H36" s="10">
        <f>SUM(H30:H35)</f>
        <v>4951937013.29</v>
      </c>
    </row>
    <row r="37" spans="1:8">
      <c r="B37" s="88" t="s">
        <v>14</v>
      </c>
      <c r="C37" s="89"/>
      <c r="D37" s="65"/>
      <c r="E37" s="75"/>
      <c r="F37" s="65"/>
      <c r="G37" s="65">
        <v>567979279.20000005</v>
      </c>
      <c r="H37" s="10">
        <v>567979279.20000005</v>
      </c>
    </row>
    <row r="38" spans="1:8" ht="8.25" customHeight="1" thickBot="1">
      <c r="B38" s="7"/>
      <c r="C38" s="76"/>
      <c r="D38" s="65"/>
      <c r="E38" s="75"/>
      <c r="F38" s="65"/>
      <c r="G38" s="65"/>
      <c r="H38" s="10"/>
    </row>
    <row r="39" spans="1:8" ht="13.5" thickBot="1">
      <c r="B39" s="91" t="s">
        <v>15</v>
      </c>
      <c r="C39" s="93"/>
      <c r="D39" s="30">
        <f>+D36+D37</f>
        <v>10922291659.149998</v>
      </c>
      <c r="E39" s="30">
        <f>+E36+E37</f>
        <v>89001714</v>
      </c>
      <c r="F39" s="30">
        <f>+F36+F37</f>
        <v>5331560911.1800003</v>
      </c>
      <c r="G39" s="30">
        <f>+G36+G37</f>
        <v>5692122040</v>
      </c>
      <c r="H39" s="33">
        <f>+H36+H37</f>
        <v>5519916292.4899998</v>
      </c>
    </row>
    <row r="40" spans="1:8" ht="9" customHeight="1" thickBot="1"/>
    <row r="41" spans="1:8" ht="13.5" thickBot="1">
      <c r="B41" s="91" t="s">
        <v>35</v>
      </c>
      <c r="C41" s="93"/>
      <c r="D41" s="60" t="s">
        <v>4</v>
      </c>
      <c r="E41" s="70" t="s">
        <v>26</v>
      </c>
      <c r="F41" s="71" t="s">
        <v>27</v>
      </c>
      <c r="G41" s="60" t="s">
        <v>5</v>
      </c>
      <c r="H41" s="5" t="s">
        <v>28</v>
      </c>
    </row>
    <row r="42" spans="1:8">
      <c r="B42" s="88" t="s">
        <v>36</v>
      </c>
      <c r="C42" s="89"/>
      <c r="D42" s="28"/>
      <c r="E42" s="35"/>
      <c r="F42" s="32"/>
      <c r="G42" s="28"/>
      <c r="H42" s="29"/>
    </row>
    <row r="43" spans="1:8">
      <c r="A43" s="36"/>
      <c r="B43" s="6" t="s">
        <v>116</v>
      </c>
      <c r="C43" s="37"/>
      <c r="D43" s="38">
        <v>8500000</v>
      </c>
      <c r="E43" s="39">
        <v>0</v>
      </c>
      <c r="F43" s="40">
        <v>0</v>
      </c>
      <c r="G43" s="38">
        <v>0</v>
      </c>
      <c r="H43" s="41">
        <v>0</v>
      </c>
    </row>
    <row r="44" spans="1:8">
      <c r="A44" s="36"/>
      <c r="B44" s="6" t="s">
        <v>117</v>
      </c>
      <c r="C44" s="37"/>
      <c r="D44" s="38">
        <v>28086323.609999999</v>
      </c>
      <c r="E44" s="39">
        <v>0</v>
      </c>
      <c r="F44" s="40">
        <v>11386049.42</v>
      </c>
      <c r="G44" s="38">
        <v>11292269.42</v>
      </c>
      <c r="H44" s="41">
        <v>10279147.41</v>
      </c>
    </row>
    <row r="45" spans="1:8">
      <c r="A45" s="36"/>
      <c r="B45" s="6" t="s">
        <v>118</v>
      </c>
      <c r="C45" s="37"/>
      <c r="D45" s="38">
        <v>23500000</v>
      </c>
      <c r="E45" s="39">
        <v>0</v>
      </c>
      <c r="F45" s="40">
        <v>0</v>
      </c>
      <c r="G45" s="38">
        <v>0</v>
      </c>
      <c r="H45" s="41">
        <v>0</v>
      </c>
    </row>
    <row r="46" spans="1:8">
      <c r="A46" s="36"/>
      <c r="B46" s="6" t="s">
        <v>37</v>
      </c>
      <c r="C46" s="37"/>
      <c r="D46" s="38">
        <v>109949003.73999999</v>
      </c>
      <c r="E46" s="39">
        <v>0</v>
      </c>
      <c r="F46" s="40">
        <v>3923558</v>
      </c>
      <c r="G46" s="38">
        <v>3923558</v>
      </c>
      <c r="H46" s="41">
        <v>3718858</v>
      </c>
    </row>
    <row r="47" spans="1:8">
      <c r="A47" s="36"/>
      <c r="B47" s="6" t="s">
        <v>38</v>
      </c>
      <c r="C47" s="37"/>
      <c r="D47" s="38">
        <v>81402606.840000004</v>
      </c>
      <c r="E47" s="39">
        <v>0</v>
      </c>
      <c r="F47" s="40">
        <v>16300000</v>
      </c>
      <c r="G47" s="38">
        <v>16300000</v>
      </c>
      <c r="H47" s="41">
        <v>16300000</v>
      </c>
    </row>
    <row r="48" spans="1:8">
      <c r="A48" s="36"/>
      <c r="B48" s="6" t="s">
        <v>119</v>
      </c>
      <c r="C48" s="37"/>
      <c r="D48" s="38">
        <v>303687203.11000001</v>
      </c>
      <c r="E48" s="39">
        <v>0</v>
      </c>
      <c r="F48" s="40">
        <v>0</v>
      </c>
      <c r="G48" s="38">
        <v>0</v>
      </c>
      <c r="H48" s="41">
        <v>0</v>
      </c>
    </row>
    <row r="49" spans="1:8">
      <c r="A49" s="36"/>
      <c r="B49" s="6" t="s">
        <v>39</v>
      </c>
      <c r="C49" s="37"/>
      <c r="D49" s="38">
        <v>259409985.58000001</v>
      </c>
      <c r="E49" s="39">
        <v>0</v>
      </c>
      <c r="F49" s="40">
        <v>2211000</v>
      </c>
      <c r="G49" s="38">
        <v>2211000</v>
      </c>
      <c r="H49" s="41">
        <v>1950000</v>
      </c>
    </row>
    <row r="50" spans="1:8">
      <c r="A50" s="36"/>
      <c r="B50" s="6" t="s">
        <v>40</v>
      </c>
      <c r="C50" s="37"/>
      <c r="D50" s="38">
        <v>608957674.48000002</v>
      </c>
      <c r="E50" s="39">
        <v>0</v>
      </c>
      <c r="F50" s="40">
        <v>222264073.49000001</v>
      </c>
      <c r="G50" s="38">
        <v>209939846.75999999</v>
      </c>
      <c r="H50" s="41">
        <v>188237100.75999999</v>
      </c>
    </row>
    <row r="51" spans="1:8">
      <c r="A51" s="36"/>
      <c r="B51" s="6" t="s">
        <v>41</v>
      </c>
      <c r="C51" s="37"/>
      <c r="D51" s="38">
        <v>6500000</v>
      </c>
      <c r="E51" s="39">
        <v>0</v>
      </c>
      <c r="F51" s="40">
        <v>1759300</v>
      </c>
      <c r="G51" s="38">
        <v>1464300</v>
      </c>
      <c r="H51" s="41">
        <v>1464300</v>
      </c>
    </row>
    <row r="52" spans="1:8">
      <c r="A52" s="36"/>
      <c r="B52" s="6" t="s">
        <v>93</v>
      </c>
      <c r="C52" s="37"/>
      <c r="D52" s="38">
        <v>1476907540.1300001</v>
      </c>
      <c r="E52" s="39">
        <v>40652014</v>
      </c>
      <c r="F52" s="40">
        <v>737222804.52999997</v>
      </c>
      <c r="G52" s="38">
        <v>593749822.72000003</v>
      </c>
      <c r="H52" s="41">
        <v>502362459.44999999</v>
      </c>
    </row>
    <row r="53" spans="1:8">
      <c r="A53" s="36"/>
      <c r="B53" s="6" t="s">
        <v>94</v>
      </c>
      <c r="C53" s="37"/>
      <c r="D53" s="38">
        <v>83525462.650000006</v>
      </c>
      <c r="E53" s="39">
        <v>0</v>
      </c>
      <c r="F53" s="40">
        <v>24823430.719999999</v>
      </c>
      <c r="G53" s="38">
        <v>20692225.98</v>
      </c>
      <c r="H53" s="41">
        <v>20572225.98</v>
      </c>
    </row>
    <row r="54" spans="1:8">
      <c r="A54" s="36"/>
      <c r="B54" s="6" t="s">
        <v>95</v>
      </c>
      <c r="C54" s="37"/>
      <c r="D54" s="38">
        <v>83210756.859999999</v>
      </c>
      <c r="E54" s="39">
        <v>0</v>
      </c>
      <c r="F54" s="40">
        <v>41648867.979999997</v>
      </c>
      <c r="G54" s="38">
        <v>39742394.960000001</v>
      </c>
      <c r="H54" s="41">
        <v>30811647.600000001</v>
      </c>
    </row>
    <row r="55" spans="1:8">
      <c r="A55" s="36"/>
      <c r="B55" s="6" t="s">
        <v>97</v>
      </c>
      <c r="C55" s="37"/>
      <c r="D55" s="38">
        <v>19500000</v>
      </c>
      <c r="E55" s="39">
        <v>0</v>
      </c>
      <c r="F55" s="40">
        <v>70000</v>
      </c>
      <c r="G55" s="38">
        <v>70000</v>
      </c>
      <c r="H55" s="41">
        <v>70000</v>
      </c>
    </row>
    <row r="56" spans="1:8">
      <c r="A56" s="36"/>
      <c r="B56" s="6" t="s">
        <v>109</v>
      </c>
      <c r="C56" s="37"/>
      <c r="D56" s="38">
        <v>47000000</v>
      </c>
      <c r="E56" s="39">
        <v>0</v>
      </c>
      <c r="F56" s="40">
        <v>5196281.62</v>
      </c>
      <c r="G56" s="38">
        <v>4496281.62</v>
      </c>
      <c r="H56" s="41">
        <v>4496281.62</v>
      </c>
    </row>
    <row r="57" spans="1:8">
      <c r="A57" s="36"/>
      <c r="B57" s="6" t="s">
        <v>120</v>
      </c>
      <c r="C57" s="37"/>
      <c r="D57" s="38">
        <v>134387576.5</v>
      </c>
      <c r="E57" s="39">
        <v>0</v>
      </c>
      <c r="F57" s="40">
        <v>22602450.32</v>
      </c>
      <c r="G57" s="38">
        <v>22102450.300000001</v>
      </c>
      <c r="H57" s="41">
        <v>16901354.100000001</v>
      </c>
    </row>
    <row r="58" spans="1:8">
      <c r="A58" s="36"/>
      <c r="B58" s="6" t="s">
        <v>121</v>
      </c>
      <c r="C58" s="37"/>
      <c r="D58" s="38">
        <v>57389038.969999999</v>
      </c>
      <c r="E58" s="39">
        <v>0</v>
      </c>
      <c r="F58" s="40">
        <v>32533881.789999999</v>
      </c>
      <c r="G58" s="38">
        <v>31080121.34</v>
      </c>
      <c r="H58" s="41">
        <v>25173857.84</v>
      </c>
    </row>
    <row r="59" spans="1:8">
      <c r="A59" s="36"/>
      <c r="B59" s="6" t="s">
        <v>122</v>
      </c>
      <c r="C59" s="37"/>
      <c r="D59" s="38">
        <v>12000000</v>
      </c>
      <c r="E59" s="39">
        <v>0</v>
      </c>
      <c r="F59" s="40">
        <v>147000</v>
      </c>
      <c r="G59" s="38">
        <v>147000</v>
      </c>
      <c r="H59" s="41">
        <v>147000</v>
      </c>
    </row>
    <row r="60" spans="1:8">
      <c r="A60" s="36"/>
      <c r="B60" s="6" t="s">
        <v>123</v>
      </c>
      <c r="C60" s="37"/>
      <c r="D60" s="38">
        <v>33997000</v>
      </c>
      <c r="E60" s="39">
        <v>0</v>
      </c>
      <c r="F60" s="40">
        <v>5889545</v>
      </c>
      <c r="G60" s="38">
        <v>5358285</v>
      </c>
      <c r="H60" s="41">
        <v>4913665</v>
      </c>
    </row>
    <row r="61" spans="1:8">
      <c r="A61" s="36"/>
      <c r="B61" s="6" t="s">
        <v>124</v>
      </c>
      <c r="C61" s="37"/>
      <c r="D61" s="38">
        <v>22500000</v>
      </c>
      <c r="E61" s="39">
        <v>0</v>
      </c>
      <c r="F61" s="40">
        <v>72140</v>
      </c>
      <c r="G61" s="38">
        <v>72140</v>
      </c>
      <c r="H61" s="41">
        <v>50140</v>
      </c>
    </row>
    <row r="62" spans="1:8">
      <c r="A62" s="36"/>
      <c r="B62" s="6" t="s">
        <v>125</v>
      </c>
      <c r="C62" s="37"/>
      <c r="D62" s="38">
        <v>60672765.340000004</v>
      </c>
      <c r="E62" s="39">
        <v>0</v>
      </c>
      <c r="F62" s="40">
        <v>858710</v>
      </c>
      <c r="G62" s="38">
        <v>858710</v>
      </c>
      <c r="H62" s="41">
        <v>858710</v>
      </c>
    </row>
    <row r="63" spans="1:8">
      <c r="A63" s="36"/>
      <c r="B63" s="6" t="s">
        <v>126</v>
      </c>
      <c r="C63" s="37"/>
      <c r="D63" s="38">
        <v>45500000</v>
      </c>
      <c r="E63" s="39">
        <v>0</v>
      </c>
      <c r="F63" s="40">
        <v>0</v>
      </c>
      <c r="G63" s="38">
        <v>0</v>
      </c>
      <c r="H63" s="41">
        <v>0</v>
      </c>
    </row>
    <row r="64" spans="1:8">
      <c r="A64" s="36"/>
      <c r="B64" s="6" t="s">
        <v>127</v>
      </c>
      <c r="C64" s="37"/>
      <c r="D64" s="38">
        <v>55500000</v>
      </c>
      <c r="E64" s="39">
        <v>0</v>
      </c>
      <c r="F64" s="40">
        <v>0</v>
      </c>
      <c r="G64" s="38">
        <v>0</v>
      </c>
      <c r="H64" s="41">
        <v>0</v>
      </c>
    </row>
    <row r="65" spans="1:10">
      <c r="A65" s="36"/>
      <c r="B65" s="6" t="s">
        <v>128</v>
      </c>
      <c r="C65" s="37"/>
      <c r="D65" s="38">
        <v>125823275.81</v>
      </c>
      <c r="E65" s="39">
        <v>0</v>
      </c>
      <c r="F65" s="40">
        <v>62993610.060000002</v>
      </c>
      <c r="G65" s="38">
        <v>61476975.049999997</v>
      </c>
      <c r="H65" s="41">
        <v>59621611.829999998</v>
      </c>
    </row>
    <row r="66" spans="1:10">
      <c r="A66" s="36"/>
      <c r="B66" s="6" t="s">
        <v>129</v>
      </c>
      <c r="C66" s="37"/>
      <c r="D66" s="38">
        <v>131167629.06</v>
      </c>
      <c r="E66" s="39">
        <v>0</v>
      </c>
      <c r="F66" s="40">
        <v>80919515</v>
      </c>
      <c r="G66" s="38">
        <v>73348300</v>
      </c>
      <c r="H66" s="41">
        <v>67133210</v>
      </c>
    </row>
    <row r="67" spans="1:10">
      <c r="A67" s="36"/>
      <c r="B67" s="6" t="s">
        <v>96</v>
      </c>
      <c r="C67" s="37"/>
      <c r="D67" s="38">
        <v>8462128</v>
      </c>
      <c r="E67" s="39">
        <v>0</v>
      </c>
      <c r="F67" s="40">
        <v>0</v>
      </c>
      <c r="G67" s="38">
        <v>0</v>
      </c>
      <c r="H67" s="41">
        <v>0</v>
      </c>
    </row>
    <row r="68" spans="1:10">
      <c r="A68" s="36"/>
      <c r="B68" s="6" t="s">
        <v>130</v>
      </c>
      <c r="C68" s="37"/>
      <c r="D68" s="38">
        <v>8500000</v>
      </c>
      <c r="E68" s="39">
        <v>0</v>
      </c>
      <c r="F68" s="40">
        <v>0</v>
      </c>
      <c r="G68" s="38">
        <v>0</v>
      </c>
      <c r="H68" s="41">
        <v>0</v>
      </c>
    </row>
    <row r="69" spans="1:10">
      <c r="A69" s="36"/>
      <c r="B69" s="6" t="s">
        <v>131</v>
      </c>
      <c r="C69" s="37"/>
      <c r="D69" s="38">
        <v>5500000</v>
      </c>
      <c r="E69" s="39">
        <v>0</v>
      </c>
      <c r="F69" s="40">
        <v>0</v>
      </c>
      <c r="G69" s="38">
        <v>0</v>
      </c>
      <c r="H69" s="41">
        <v>0</v>
      </c>
    </row>
    <row r="70" spans="1:10">
      <c r="A70" s="36"/>
      <c r="B70" s="6" t="s">
        <v>132</v>
      </c>
      <c r="C70" s="37"/>
      <c r="D70" s="38">
        <v>11500000</v>
      </c>
      <c r="E70" s="39">
        <v>0</v>
      </c>
      <c r="F70" s="40">
        <v>0</v>
      </c>
      <c r="G70" s="38">
        <v>0</v>
      </c>
      <c r="H70" s="41">
        <v>0</v>
      </c>
    </row>
    <row r="71" spans="1:10">
      <c r="A71" s="36"/>
      <c r="B71" s="6" t="s">
        <v>42</v>
      </c>
      <c r="C71" s="37"/>
      <c r="D71" s="38">
        <v>6674112281.0900002</v>
      </c>
      <c r="E71" s="39">
        <v>48349700</v>
      </c>
      <c r="F71" s="40">
        <v>3747838645.0799999</v>
      </c>
      <c r="G71" s="38">
        <v>3714917031.48</v>
      </c>
      <c r="H71" s="41">
        <v>3687209125.5300002</v>
      </c>
    </row>
    <row r="72" spans="1:10">
      <c r="A72" s="36"/>
      <c r="B72" s="6" t="s">
        <v>43</v>
      </c>
      <c r="C72" s="37"/>
      <c r="D72" s="38">
        <v>273530000</v>
      </c>
      <c r="E72" s="39">
        <v>0</v>
      </c>
      <c r="F72" s="40">
        <v>238757248.96000001</v>
      </c>
      <c r="G72" s="38">
        <v>238757248.96000001</v>
      </c>
      <c r="H72" s="41">
        <v>238757248.96000001</v>
      </c>
    </row>
    <row r="73" spans="1:10" ht="13.5" thickBot="1">
      <c r="B73" s="88" t="s">
        <v>44</v>
      </c>
      <c r="C73" s="89"/>
      <c r="D73" s="42">
        <f>SUM(D43:D72)</f>
        <v>10800678251.77</v>
      </c>
      <c r="E73" s="42">
        <f>SUM(E43:E72)</f>
        <v>89001714</v>
      </c>
      <c r="F73" s="42">
        <f>SUM(F43:F72)</f>
        <v>5259418111.9700003</v>
      </c>
      <c r="G73" s="42">
        <f>SUM(G43:G72)</f>
        <v>5051999961.5900002</v>
      </c>
      <c r="H73" s="43">
        <f>SUM(H43:H72)</f>
        <v>4881027944.0800009</v>
      </c>
    </row>
    <row r="74" spans="1:10" ht="9" customHeight="1">
      <c r="B74" s="104"/>
      <c r="C74" s="105"/>
      <c r="D74" s="26"/>
      <c r="E74" s="31"/>
      <c r="F74" s="34"/>
      <c r="G74" s="26"/>
      <c r="H74" s="27"/>
    </row>
    <row r="75" spans="1:10">
      <c r="B75" s="88" t="s">
        <v>45</v>
      </c>
      <c r="C75" s="89"/>
      <c r="D75" s="28"/>
      <c r="E75" s="35"/>
      <c r="F75" s="32"/>
      <c r="G75" s="28"/>
      <c r="H75" s="29"/>
    </row>
    <row r="76" spans="1:10">
      <c r="B76" s="96" t="s">
        <v>42</v>
      </c>
      <c r="C76" s="97"/>
      <c r="D76" s="38">
        <v>121613407.38</v>
      </c>
      <c r="E76" s="39">
        <v>0</v>
      </c>
      <c r="F76" s="40">
        <v>72142799.209999993</v>
      </c>
      <c r="G76" s="38">
        <v>72142799.209999993</v>
      </c>
      <c r="H76" s="41">
        <v>70909069.209999993</v>
      </c>
    </row>
    <row r="77" spans="1:10" ht="13.5" thickBot="1">
      <c r="B77" s="88" t="s">
        <v>46</v>
      </c>
      <c r="C77" s="89"/>
      <c r="D77" s="42">
        <f>SUM(D76)</f>
        <v>121613407.38</v>
      </c>
      <c r="E77" s="42">
        <f>SUM(E76)</f>
        <v>0</v>
      </c>
      <c r="F77" s="42">
        <f>SUM(F76)</f>
        <v>72142799.209999993</v>
      </c>
      <c r="G77" s="42">
        <f>SUM(G76)</f>
        <v>72142799.209999993</v>
      </c>
      <c r="H77" s="44">
        <f>SUM(H76)</f>
        <v>70909069.209999993</v>
      </c>
    </row>
    <row r="78" spans="1:10" ht="13.5" thickBot="1">
      <c r="B78" s="91" t="s">
        <v>47</v>
      </c>
      <c r="C78" s="93"/>
      <c r="D78" s="30">
        <f>+D73+D77</f>
        <v>10922291659.15</v>
      </c>
      <c r="E78" s="30">
        <f>+E73+E77</f>
        <v>89001714</v>
      </c>
      <c r="F78" s="30">
        <f>+F73+F77</f>
        <v>5331560911.1800003</v>
      </c>
      <c r="G78" s="30">
        <f>+G73+G77</f>
        <v>5124142760.8000002</v>
      </c>
      <c r="H78" s="33">
        <f>+H73+H77</f>
        <v>4951937013.2900009</v>
      </c>
    </row>
    <row r="79" spans="1:10" ht="13.5" thickBot="1">
      <c r="F79" s="1"/>
      <c r="G79" s="1"/>
      <c r="H79" s="1"/>
      <c r="I79" s="1"/>
      <c r="J79" s="1"/>
    </row>
    <row r="80" spans="1:10" ht="13.5" thickBot="1">
      <c r="B80" s="91" t="s">
        <v>48</v>
      </c>
      <c r="C80" s="92"/>
      <c r="D80" s="93"/>
      <c r="E80" s="5" t="s">
        <v>49</v>
      </c>
      <c r="G80" s="91" t="s">
        <v>92</v>
      </c>
      <c r="H80" s="92"/>
      <c r="I80" s="86"/>
      <c r="J80" s="5" t="s">
        <v>56</v>
      </c>
    </row>
    <row r="81" spans="2:12">
      <c r="B81" s="88" t="s">
        <v>50</v>
      </c>
      <c r="C81" s="90"/>
      <c r="D81" s="89"/>
      <c r="E81" s="10">
        <v>55144203.310000002</v>
      </c>
      <c r="G81" s="7" t="s">
        <v>57</v>
      </c>
      <c r="H81" s="11" t="s">
        <v>58</v>
      </c>
      <c r="I81" s="11"/>
      <c r="J81" s="10">
        <f>SUM(J82:J83)</f>
        <v>225588376.92999995</v>
      </c>
    </row>
    <row r="82" spans="2:12">
      <c r="B82" s="96" t="s">
        <v>51</v>
      </c>
      <c r="C82" s="103"/>
      <c r="D82" s="97"/>
      <c r="E82" s="9">
        <v>5562046436.5299997</v>
      </c>
      <c r="G82" s="6" t="s">
        <v>59</v>
      </c>
      <c r="H82" s="2" t="s">
        <v>60</v>
      </c>
      <c r="J82" s="9">
        <v>-540717004.10000002</v>
      </c>
    </row>
    <row r="83" spans="2:12">
      <c r="B83" s="96" t="s">
        <v>52</v>
      </c>
      <c r="C83" s="103"/>
      <c r="D83" s="97"/>
      <c r="E83" s="9">
        <v>5550091146.5699997</v>
      </c>
      <c r="G83" s="6" t="s">
        <v>61</v>
      </c>
      <c r="H83" s="2" t="s">
        <v>62</v>
      </c>
      <c r="J83" s="9">
        <v>766305381.02999997</v>
      </c>
    </row>
    <row r="84" spans="2:12">
      <c r="B84" s="98" t="s">
        <v>53</v>
      </c>
      <c r="C84" s="99"/>
      <c r="D84" s="100"/>
      <c r="E84" s="14">
        <f>+E81+E82-E83</f>
        <v>67099493.270000458</v>
      </c>
      <c r="F84" s="49"/>
      <c r="G84" s="7"/>
      <c r="H84" s="11"/>
      <c r="I84" s="11"/>
      <c r="J84" s="10"/>
    </row>
    <row r="85" spans="2:12">
      <c r="B85" s="15"/>
      <c r="C85" s="16"/>
      <c r="D85" s="17"/>
      <c r="E85" s="18"/>
      <c r="G85" s="7" t="s">
        <v>63</v>
      </c>
      <c r="H85" s="11" t="s">
        <v>64</v>
      </c>
      <c r="I85" s="11"/>
      <c r="J85" s="10">
        <f>SUM(J86:J87)</f>
        <v>-501443005.56</v>
      </c>
    </row>
    <row r="86" spans="2:12">
      <c r="B86" s="84" t="s">
        <v>54</v>
      </c>
      <c r="C86" s="87"/>
      <c r="D86" s="85"/>
      <c r="E86" s="10"/>
      <c r="G86" s="6" t="s">
        <v>65</v>
      </c>
      <c r="H86" s="2" t="s">
        <v>66</v>
      </c>
      <c r="J86" s="9">
        <v>-489089673.56</v>
      </c>
    </row>
    <row r="87" spans="2:12">
      <c r="B87" s="6" t="s">
        <v>98</v>
      </c>
      <c r="C87" s="47"/>
      <c r="D87" s="37"/>
      <c r="E87" s="9">
        <v>26647408.23</v>
      </c>
      <c r="G87" s="6" t="s">
        <v>67</v>
      </c>
      <c r="H87" s="2" t="s">
        <v>68</v>
      </c>
      <c r="J87" s="9">
        <v>-12353332</v>
      </c>
    </row>
    <row r="88" spans="2:12">
      <c r="B88" s="6" t="s">
        <v>99</v>
      </c>
      <c r="C88" s="47"/>
      <c r="D88" s="37"/>
      <c r="E88" s="9">
        <v>127980981.47</v>
      </c>
      <c r="G88" s="7"/>
      <c r="H88" s="11"/>
      <c r="I88" s="11"/>
      <c r="J88" s="10"/>
    </row>
    <row r="89" spans="2:12">
      <c r="B89" s="6" t="s">
        <v>100</v>
      </c>
      <c r="C89" s="47"/>
      <c r="D89" s="37"/>
      <c r="E89" s="9">
        <v>57876099.200000003</v>
      </c>
      <c r="G89" s="7" t="s">
        <v>69</v>
      </c>
      <c r="H89" s="11" t="s">
        <v>70</v>
      </c>
      <c r="I89" s="11"/>
      <c r="J89" s="10">
        <f>-J85-J81</f>
        <v>275854628.63000005</v>
      </c>
      <c r="K89" s="8"/>
    </row>
    <row r="90" spans="2:12">
      <c r="B90" s="6" t="s">
        <v>101</v>
      </c>
      <c r="C90" s="47"/>
      <c r="D90" s="37"/>
      <c r="E90" s="9">
        <v>166318.99</v>
      </c>
      <c r="G90" s="7"/>
      <c r="H90" s="11"/>
      <c r="I90" s="11"/>
      <c r="J90" s="10"/>
    </row>
    <row r="91" spans="2:12">
      <c r="B91" s="6" t="s">
        <v>102</v>
      </c>
      <c r="C91" s="47"/>
      <c r="D91" s="37"/>
      <c r="E91" s="9">
        <v>1388819.23</v>
      </c>
      <c r="G91" s="7" t="s">
        <v>71</v>
      </c>
      <c r="H91" s="11" t="s">
        <v>72</v>
      </c>
      <c r="I91" s="11"/>
      <c r="J91" s="10">
        <f>SUM(J92:J93)</f>
        <v>275854628.63</v>
      </c>
      <c r="K91" s="8"/>
    </row>
    <row r="92" spans="2:12">
      <c r="B92" s="6" t="s">
        <v>103</v>
      </c>
      <c r="C92" s="47"/>
      <c r="D92" s="37"/>
      <c r="E92" s="9">
        <v>-6045737.6500000004</v>
      </c>
      <c r="G92" s="6" t="s">
        <v>73</v>
      </c>
      <c r="H92" s="2" t="s">
        <v>74</v>
      </c>
      <c r="J92" s="9">
        <v>-12930861.609999999</v>
      </c>
      <c r="L92" s="45"/>
    </row>
    <row r="93" spans="2:12">
      <c r="B93" s="6" t="s">
        <v>104</v>
      </c>
      <c r="C93" s="47"/>
      <c r="D93" s="37"/>
      <c r="E93" s="9">
        <v>2485626.1800000002</v>
      </c>
      <c r="G93" s="6" t="s">
        <v>75</v>
      </c>
      <c r="H93" s="2" t="s">
        <v>76</v>
      </c>
      <c r="J93" s="9">
        <v>288785490.24000001</v>
      </c>
      <c r="L93" s="46"/>
    </row>
    <row r="94" spans="2:12">
      <c r="B94" s="6" t="s">
        <v>105</v>
      </c>
      <c r="C94" s="47"/>
      <c r="D94" s="37"/>
      <c r="E94" s="9">
        <v>727243.84</v>
      </c>
      <c r="G94" s="6" t="s">
        <v>77</v>
      </c>
      <c r="H94" s="2" t="s">
        <v>78</v>
      </c>
      <c r="J94" s="9">
        <v>-655328761.59000003</v>
      </c>
      <c r="L94" s="45"/>
    </row>
    <row r="95" spans="2:12">
      <c r="B95" s="6" t="s">
        <v>110</v>
      </c>
      <c r="C95" s="47"/>
      <c r="D95" s="37"/>
      <c r="E95" s="9">
        <v>0</v>
      </c>
      <c r="G95" s="6" t="s">
        <v>79</v>
      </c>
      <c r="H95" s="2" t="s">
        <v>80</v>
      </c>
      <c r="J95" s="9">
        <v>902425122.17999995</v>
      </c>
      <c r="L95" s="45"/>
    </row>
    <row r="96" spans="2:12" ht="13.5" thickBot="1">
      <c r="B96" s="6" t="s">
        <v>106</v>
      </c>
      <c r="C96" s="47"/>
      <c r="D96" s="37"/>
      <c r="E96" s="9">
        <v>2379954.7200000002</v>
      </c>
      <c r="G96" s="12" t="s">
        <v>81</v>
      </c>
      <c r="H96" s="4" t="s">
        <v>82</v>
      </c>
      <c r="I96" s="4"/>
      <c r="J96" s="13">
        <v>41689129.649999999</v>
      </c>
      <c r="L96" s="45"/>
    </row>
    <row r="97" spans="2:12">
      <c r="B97" s="6" t="s">
        <v>107</v>
      </c>
      <c r="C97" s="47"/>
      <c r="D97" s="37"/>
      <c r="E97" s="9">
        <v>0</v>
      </c>
      <c r="G97" s="47"/>
      <c r="J97" s="48"/>
      <c r="L97" s="45"/>
    </row>
    <row r="98" spans="2:12">
      <c r="B98" s="6" t="s">
        <v>108</v>
      </c>
      <c r="C98" s="47"/>
      <c r="D98" s="37"/>
      <c r="E98" s="9">
        <v>1793016.06</v>
      </c>
      <c r="G98" s="47"/>
      <c r="J98" s="48"/>
      <c r="L98" s="45"/>
    </row>
    <row r="99" spans="2:12" ht="13.5" thickBot="1">
      <c r="B99" s="6" t="s">
        <v>133</v>
      </c>
      <c r="C99" s="47"/>
      <c r="D99" s="37"/>
      <c r="E99" s="9">
        <v>-148300237</v>
      </c>
      <c r="G99" s="47"/>
      <c r="J99" s="48"/>
      <c r="L99" s="45"/>
    </row>
    <row r="100" spans="2:12" ht="13.5" thickBot="1">
      <c r="B100" s="7" t="s">
        <v>55</v>
      </c>
      <c r="C100" s="77"/>
      <c r="D100" s="78"/>
      <c r="E100" s="10">
        <f>SUM(E87:E99)</f>
        <v>67099493.269999981</v>
      </c>
      <c r="G100" s="91" t="s">
        <v>83</v>
      </c>
      <c r="H100" s="92"/>
      <c r="I100" s="86"/>
      <c r="J100" s="5" t="s">
        <v>49</v>
      </c>
      <c r="L100" s="45"/>
    </row>
    <row r="101" spans="2:12">
      <c r="B101" s="6" t="s">
        <v>111</v>
      </c>
      <c r="C101" s="77"/>
      <c r="D101" s="78"/>
      <c r="E101" s="9">
        <v>0</v>
      </c>
      <c r="G101" s="54"/>
      <c r="H101" s="81"/>
      <c r="I101" s="81"/>
      <c r="J101" s="82"/>
      <c r="L101" s="45"/>
    </row>
    <row r="102" spans="2:12">
      <c r="B102" s="6" t="s">
        <v>112</v>
      </c>
      <c r="C102" s="47"/>
      <c r="D102" s="37"/>
      <c r="E102" s="9">
        <v>0</v>
      </c>
      <c r="G102" s="6" t="s">
        <v>84</v>
      </c>
      <c r="J102" s="9">
        <v>4937871860.0900002</v>
      </c>
      <c r="L102" s="45"/>
    </row>
    <row r="103" spans="2:12" ht="13.5" thickBot="1">
      <c r="B103" s="20" t="s">
        <v>55</v>
      </c>
      <c r="C103" s="79"/>
      <c r="D103" s="80"/>
      <c r="E103" s="19">
        <f>SUM(E100:E102)</f>
        <v>67099493.269999981</v>
      </c>
      <c r="G103" s="6" t="s">
        <v>85</v>
      </c>
      <c r="J103" s="9">
        <v>4885385511.8400002</v>
      </c>
      <c r="L103" s="45"/>
    </row>
    <row r="104" spans="2:12">
      <c r="B104" s="51"/>
      <c r="C104" s="51"/>
      <c r="D104" s="51"/>
      <c r="E104" s="51"/>
      <c r="G104" s="7" t="s">
        <v>86</v>
      </c>
      <c r="H104" s="11"/>
      <c r="I104" s="11"/>
      <c r="J104" s="10">
        <f>+J102-J103</f>
        <v>52486348.25</v>
      </c>
      <c r="L104" s="45"/>
    </row>
    <row r="105" spans="2:12">
      <c r="B105" s="47"/>
      <c r="C105" s="47"/>
      <c r="D105" s="47"/>
      <c r="E105" s="48"/>
      <c r="G105" s="6"/>
      <c r="J105" s="9"/>
      <c r="L105" s="45"/>
    </row>
    <row r="106" spans="2:12">
      <c r="G106" s="6" t="s">
        <v>87</v>
      </c>
      <c r="J106" s="9">
        <v>0</v>
      </c>
    </row>
    <row r="107" spans="2:12">
      <c r="G107" s="6" t="s">
        <v>88</v>
      </c>
      <c r="J107" s="9">
        <v>0</v>
      </c>
      <c r="L107" s="46"/>
    </row>
    <row r="108" spans="2:12" ht="13.5" thickBot="1">
      <c r="G108" s="20" t="s">
        <v>89</v>
      </c>
      <c r="H108" s="21"/>
      <c r="I108" s="21"/>
      <c r="J108" s="19">
        <f>+J104+J106-J107</f>
        <v>52486348.25</v>
      </c>
      <c r="L108" s="45"/>
    </row>
  </sheetData>
  <mergeCells count="29">
    <mergeCell ref="B1:J2"/>
    <mergeCell ref="B83:D83"/>
    <mergeCell ref="B33:C33"/>
    <mergeCell ref="B34:C34"/>
    <mergeCell ref="B36:C36"/>
    <mergeCell ref="B39:C39"/>
    <mergeCell ref="B41:C41"/>
    <mergeCell ref="B82:D82"/>
    <mergeCell ref="B73:C73"/>
    <mergeCell ref="B80:D80"/>
    <mergeCell ref="B74:C74"/>
    <mergeCell ref="B75:C75"/>
    <mergeCell ref="B77:C77"/>
    <mergeCell ref="B4:J4"/>
    <mergeCell ref="B6:J6"/>
    <mergeCell ref="B8:J8"/>
    <mergeCell ref="B42:C42"/>
    <mergeCell ref="B81:D81"/>
    <mergeCell ref="G100:H100"/>
    <mergeCell ref="B37:C37"/>
    <mergeCell ref="B28:C28"/>
    <mergeCell ref="B29:C29"/>
    <mergeCell ref="B30:C30"/>
    <mergeCell ref="B31:C31"/>
    <mergeCell ref="B32:C32"/>
    <mergeCell ref="B76:C76"/>
    <mergeCell ref="B78:C78"/>
    <mergeCell ref="G80:H80"/>
    <mergeCell ref="B84:D84"/>
  </mergeCells>
  <pageMargins left="0.31496062992125984" right="0.27559055118110237" top="0.23622047244094491" bottom="0.39370078740157483" header="0" footer="0.39370078740157483"/>
  <pageSetup paperSize="9" scale="57" orientation="portrait" errors="NA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Situación Económico-Financiera</vt:lpstr>
      <vt:lpstr>'Situación Económico-Financiera'!Área_de_impresión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</dc:creator>
  <cp:lastModifiedBy>user</cp:lastModifiedBy>
  <cp:lastPrinted>2024-07-08T14:35:08Z</cp:lastPrinted>
  <dcterms:created xsi:type="dcterms:W3CDTF">2019-04-29T13:19:29Z</dcterms:created>
  <dcterms:modified xsi:type="dcterms:W3CDTF">2026-07-07T13:19:46Z</dcterms:modified>
</cp:coreProperties>
</file>